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/>
  <bookViews>
    <workbookView xWindow="840" yWindow="885" windowWidth="9060" windowHeight="6375" firstSheet="1" activeTab="1"/>
  </bookViews>
  <sheets>
    <sheet name="Bilanzanalyse" sheetId="7" state="hidden" r:id="rId1"/>
    <sheet name="Bila EN" sheetId="8" r:id="rId2"/>
  </sheets>
  <calcPr calcId="145621"/>
  <customWorkbookViews>
    <customWorkbookView name="Maik Pülmanns - Persönliche Ansicht" guid="{0814364A-BF0C-401E-9DEB-9CEC23E9B6DF}" mergeInterval="0" personalView="1" maximized="1" windowWidth="1020" windowHeight="569" activeSheetId="1"/>
    <customWorkbookView name="Sven Hamann - Persönliche Ansicht" guid="{A7F812C1-3FEF-405B-AD8C-14066A7862AF}" mergeInterval="0" personalView="1" maximized="1" windowWidth="1276" windowHeight="823" activeSheetId="1" showComments="commIndAndComment"/>
  </customWorkbookViews>
</workbook>
</file>

<file path=xl/calcChain.xml><?xml version="1.0" encoding="utf-8"?>
<calcChain xmlns="http://schemas.openxmlformats.org/spreadsheetml/2006/main">
  <c r="A10" i="7" l="1"/>
  <c r="E10" i="7" s="1"/>
  <c r="A12" i="7"/>
  <c r="E12" i="7" s="1"/>
  <c r="A14" i="7"/>
  <c r="E14" i="7" s="1"/>
  <c r="A13" i="7"/>
  <c r="A11" i="7"/>
  <c r="E11" i="7" s="1"/>
  <c r="A8" i="7"/>
  <c r="A7" i="7"/>
  <c r="E7" i="7" s="1"/>
  <c r="A6" i="7"/>
  <c r="A5" i="7"/>
  <c r="A4" i="7"/>
  <c r="A3" i="7"/>
  <c r="A2" i="7"/>
  <c r="E2" i="7" s="1"/>
  <c r="D11" i="7"/>
  <c r="D10" i="7"/>
  <c r="D14" i="7"/>
  <c r="D7" i="7"/>
  <c r="D2" i="7"/>
  <c r="D9" i="7"/>
  <c r="D12" i="7"/>
  <c r="E9" i="7"/>
</calcChain>
</file>

<file path=xl/sharedStrings.xml><?xml version="1.0" encoding="utf-8"?>
<sst xmlns="http://schemas.openxmlformats.org/spreadsheetml/2006/main" count="146" uniqueCount="114">
  <si>
    <t xml:space="preserve"> </t>
  </si>
  <si>
    <t>Carl Zeiss Meditec AG</t>
  </si>
  <si>
    <t>Immaterielle Vermögenswerte</t>
  </si>
  <si>
    <t>Sachanlagen</t>
  </si>
  <si>
    <t>Andere langfristige Rückstellungen</t>
  </si>
  <si>
    <t>Kurzfristige Rückstellungen</t>
  </si>
  <si>
    <t>Kurzfristige finanzielle Verbindlichkeiten</t>
  </si>
  <si>
    <t>Verbindlichkeiten aus Lieferungen und Leistungen</t>
  </si>
  <si>
    <t>Forderungen aus Lieferungen und Leistungen</t>
  </si>
  <si>
    <t>Kurzfristige abgegrenzte Verbindlichkeiten</t>
  </si>
  <si>
    <t>Forderungen gegen nahe stehende Unternehmen</t>
  </si>
  <si>
    <t>€'000</t>
  </si>
  <si>
    <t>ASSETS</t>
  </si>
  <si>
    <t>Goodwill</t>
  </si>
  <si>
    <t>Property, plant and equipment</t>
  </si>
  <si>
    <t>Inventories</t>
  </si>
  <si>
    <t>Accounts receivable from related parties</t>
  </si>
  <si>
    <t>Total current assets</t>
  </si>
  <si>
    <t>Total assets</t>
  </si>
  <si>
    <t>Retained earnings</t>
  </si>
  <si>
    <t>Long-term income tax liabilities</t>
  </si>
  <si>
    <t>Current provisions</t>
  </si>
  <si>
    <t>Accounts payable to related parties</t>
  </si>
  <si>
    <t>Total current liabilities</t>
  </si>
  <si>
    <t>Total liabilities</t>
  </si>
  <si>
    <t>Geschäfts- oder Firmenwert</t>
  </si>
  <si>
    <t>Cash and cash equivalents</t>
  </si>
  <si>
    <t>Investments</t>
  </si>
  <si>
    <t>Note</t>
  </si>
  <si>
    <t>(12)</t>
  </si>
  <si>
    <t>Restricted cash</t>
  </si>
  <si>
    <t>Trade receivables</t>
  </si>
  <si>
    <t>Capital reserve</t>
  </si>
  <si>
    <t>Total equity</t>
  </si>
  <si>
    <t>Provisions for pensions and similar commitments</t>
  </si>
  <si>
    <t>Current financial liabilities</t>
  </si>
  <si>
    <t>Trade payables</t>
  </si>
  <si>
    <t>Deferred tax assets</t>
  </si>
  <si>
    <t>Treasury receivables</t>
  </si>
  <si>
    <t>Share capital</t>
  </si>
  <si>
    <t>Treasury shares</t>
  </si>
  <si>
    <t>Deferred tax liabilities</t>
  </si>
  <si>
    <t>Current accrued liabilities</t>
  </si>
  <si>
    <t>Current income tax liabilities</t>
  </si>
  <si>
    <t>Treasury payables</t>
  </si>
  <si>
    <t>LIABILITIES AND EQUITY</t>
  </si>
  <si>
    <t>Tax refund claims</t>
  </si>
  <si>
    <t>Securities</t>
  </si>
  <si>
    <t>Investments accounted for using the equity method</t>
  </si>
  <si>
    <t>(15)</t>
  </si>
  <si>
    <t>Non-controlling interest</t>
  </si>
  <si>
    <t>Equity before non-controlling interest</t>
  </si>
  <si>
    <t>Sonstige kurzfristige finanzielle Vermögenswerte</t>
  </si>
  <si>
    <t>Sonstige kurzfristige nicht-finanzielle Vermögenswerte</t>
  </si>
  <si>
    <t>Other current financial assets</t>
  </si>
  <si>
    <t>Other current non-financial assets</t>
  </si>
  <si>
    <t>Sonstige kurzfristige nicht-finanzielle Verbindlichkeiten</t>
  </si>
  <si>
    <t>Other current non-financial liabilities</t>
  </si>
  <si>
    <t>(2i)</t>
  </si>
  <si>
    <t>CZM AG: Umstellung Lieferantenzahlungen auf tägliche Zahlungen nach Fälligkeit ab Q1 2012 (-3,9 Mio.)</t>
  </si>
  <si>
    <t>Abw. Dec./ Sep</t>
  </si>
  <si>
    <t>Zugang IMEX 7,432 Mio.</t>
  </si>
  <si>
    <t>Zugang IMEX 5,551 Mio.</t>
  </si>
  <si>
    <t>Zugang CZM AG 4,0 Mio. vor Afa (hauptsächlich Olymp ca. 3,2 Mio.); Übernahme Mietgeräte bei CZM VG aus Umlaufvermögen (+1,2 Mio.)</t>
  </si>
  <si>
    <t>hierin enthalten 2,9 Mio. Alcon-Lizenzen, Cash-Zahlung erfolgt erst im Januar</t>
  </si>
  <si>
    <t xml:space="preserve">v.a. Umsatzanstieg Q1 CZM AG (Umsatz je Quartal: GJ 10/11 --&gt; 113 Mio., Q1 11/12 --&gt; 141 Mio.)  </t>
  </si>
  <si>
    <t>Devisentermingeschäfte CZM AG +3,3 Mio. EUR, Reduzierung ausstehende Checks USA aufgrund von Lieferantenzahlungen -0,6 Mio.</t>
  </si>
  <si>
    <t>Differenz</t>
  </si>
  <si>
    <t>IMEX earn out Anteil +2,218 Mio.; Kompensation durch CZM AG (-915 TEUR ATZ, -142 TEUR Verbrauch ERA RST und sonstiges)</t>
  </si>
  <si>
    <t>davon
 erklärt</t>
  </si>
  <si>
    <t>Begründung</t>
  </si>
  <si>
    <t>Anstieg aus CZM Inc. aufgrund der Umgliederung der Kreditkartenforderungen von kurzf. Nicht-finanz. Vw in kurzf. Finanz. Vermögenswerte (+1,3 Mio.). Anstieg CZM AG (+0,3 Mio.) für Zinsabgrenzungen (COBA + HVB)</t>
  </si>
  <si>
    <t xml:space="preserve">CZM AG: Lohnsteuerverbindlichkeiten +2,0 Mio. (Prämienzahlung 31.12.) , Lizenzen Alcon +2,2 Mio. Erhaltene Anzahlungen -1,0 Mio.,
CZM VG: Erhöhung "erhaltene Anzahlungen" und Lohnsteuerverbindlichkeiten zum 31.12. (+0,6 Mio.)
CZM Inc: Service-RST (+0,5 Mio.), abgegrenzter Service-Ertrag (+0,4 Mio.)
CZM Japan: Bonuszahlung Dez 11 (+0,4 Mio.), Kundenvorauszahlungen OPMI Lumera + Vario (+0,5 Mio.), U-Anteil soziale Sicherheit (+0,2 Mio.)
CZM Spanien: abgegrenter Ertrag (+0,3 Mio.) </t>
  </si>
  <si>
    <t xml:space="preserve">Kompensation des Umgliederungseffektes USA durch CZM F (+0,6 Mio., u.a. UST, ARAP), CZM AG (+0,4 Mio.) </t>
  </si>
  <si>
    <t>IMEX earn out Anteil +2,149 Mio., Abgrenzung KöSteuer +1,5 Mio. (CZM AG), RST für Gewährleistungen pauschal +0,55 Mio. (CZM AG), Konzernrückstellung Q1 für Projekttehmen +0,85 Mio., Auflösung RST für Bonuszahlung im Dezember + RST-Bildung für geschätzte Logistikosten (CZM Japan), Zuführung RST CZM Inc. für Ferien, Warenrückgabe und Gewährleistung</t>
  </si>
  <si>
    <t>Auszahlung Renumeration für FY 10/11 CZM VG -0,8 Mio. (hier auch Reduzierung RST für ausstehende Rechnung enthalten) und USA -3,1 Mio. (u.a. MBO-Bonus, Super-Bonus); z.T. Kompensation/ Anstieg durch unterjährige Rechnungsabgrenzungen + Risiken CZM AG +1,36 Mio. (davon 0,6 Mio. Konzern-RST bzw. 0,3 Mio. CZM-Verbundene, die im Konzern wieder eliminiert werden); CZM SAS + FCI -04 Mio. Rückgang Personalverbindlichkeiten aufgrund erfolgter Bonuszahlung im Dez 11</t>
  </si>
  <si>
    <t>Other intangible assets</t>
  </si>
  <si>
    <t>Non-current trade receivables</t>
  </si>
  <si>
    <t>Other non-current assets</t>
  </si>
  <si>
    <t>Total non-current assets</t>
  </si>
  <si>
    <t>Other non-current provisions</t>
  </si>
  <si>
    <t>Non-current financial liabilities</t>
  </si>
  <si>
    <t>Non-current leasing liabilities</t>
  </si>
  <si>
    <t>Other non-current non-financial liabilities</t>
  </si>
  <si>
    <t>Total non-current liabilities</t>
  </si>
  <si>
    <t>Current portion of non-current financial liabilities</t>
  </si>
  <si>
    <t>Current portion of non-current leasing liabilities</t>
  </si>
  <si>
    <t>(14)</t>
  </si>
  <si>
    <t>(18)</t>
  </si>
  <si>
    <t>(16)</t>
  </si>
  <si>
    <t>(20)</t>
  </si>
  <si>
    <t>(25)</t>
  </si>
  <si>
    <t>(2h)</t>
  </si>
  <si>
    <t>30 September
2014</t>
  </si>
  <si>
    <t>Other components of equity</t>
  </si>
  <si>
    <t>(2e) (10)</t>
  </si>
  <si>
    <t>(2f) (11)</t>
  </si>
  <si>
    <t>(2g) (12)</t>
  </si>
  <si>
    <t>(2i) (13)</t>
  </si>
  <si>
    <t>(2j) (15)</t>
  </si>
  <si>
    <t>(2t) (32)</t>
  </si>
  <si>
    <t>(2h) (17)</t>
  </si>
  <si>
    <t>(2l) (19)</t>
  </si>
  <si>
    <t>(2m) (20)</t>
  </si>
  <si>
    <t>(2n) (21)</t>
  </si>
  <si>
    <t>(2o) (22)</t>
  </si>
  <si>
    <t>(23)</t>
  </si>
  <si>
    <t>(2k) (27)</t>
  </si>
  <si>
    <t>(24)</t>
  </si>
  <si>
    <t>The following notes to the consolidated financial statements are an integral part of the unaudited consolidated financial statements.</t>
  </si>
  <si>
    <t>Consolidated statement of financial position (IFRS) as of 31 March 2015</t>
  </si>
  <si>
    <t>31 March
2015</t>
  </si>
  <si>
    <t>Loans to investments acc. for using the equity method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</si>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</sst>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D_M_-;\-* #,##0.00\ _D_M_-;_-* &quot;-&quot;??\ _D_M_-;_-@_-"/>
    <numFmt numFmtId="165" formatCode="#,##0_);\(#,##0\);&quot;-    &quot;"/>
    <numFmt numFmtId="166" formatCode="#,##0.0000_);\(#,##0.0000\);&quot;-    &quot;"/>
    <numFmt numFmtId="168" formatCode="#,##0_);\(#,##0\);&quot;-     &quot;"/>
    <numFmt numFmtId="169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1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7" fillId="2" borderId="0" xfId="0" applyFont="1" applyFill="1"/>
    <xf numFmtId="165" fontId="5" fillId="2" borderId="0" xfId="1" applyNumberFormat="1" applyFont="1" applyFill="1" applyBorder="1"/>
    <xf numFmtId="0" fontId="5" fillId="2" borderId="0" xfId="0" applyFont="1" applyFill="1" applyBorder="1"/>
    <xf numFmtId="0" fontId="7" fillId="2" borderId="0" xfId="0" applyFont="1" applyFill="1" applyBorder="1"/>
    <xf numFmtId="10" fontId="4" fillId="2" borderId="0" xfId="2" applyNumberFormat="1" applyFont="1" applyFill="1"/>
    <xf numFmtId="165" fontId="6" fillId="2" borderId="0" xfId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9" fontId="6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5" fontId="7" fillId="2" borderId="0" xfId="1" applyNumberFormat="1" applyFont="1" applyFill="1" applyBorder="1"/>
    <xf numFmtId="3" fontId="7" fillId="2" borderId="0" xfId="0" quotePrefix="1" applyNumberFormat="1" applyFont="1" applyFill="1" applyBorder="1"/>
    <xf numFmtId="0" fontId="7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3" fontId="2" fillId="2" borderId="0" xfId="0" applyNumberFormat="1" applyFont="1" applyFill="1" applyBorder="1"/>
    <xf numFmtId="3" fontId="7" fillId="2" borderId="0" xfId="0" applyNumberFormat="1" applyFont="1" applyFill="1" applyBorder="1"/>
    <xf numFmtId="3" fontId="7" fillId="2" borderId="1" xfId="0" quotePrefix="1" applyNumberFormat="1" applyFont="1" applyFill="1" applyBorder="1"/>
    <xf numFmtId="165" fontId="4" fillId="2" borderId="0" xfId="0" applyNumberFormat="1" applyFont="1" applyFill="1" applyBorder="1"/>
    <xf numFmtId="0" fontId="4" fillId="2" borderId="0" xfId="0" applyFont="1" applyFill="1" applyBorder="1"/>
    <xf numFmtId="166" fontId="4" fillId="2" borderId="0" xfId="0" applyNumberFormat="1" applyFont="1" applyFill="1" applyBorder="1"/>
    <xf numFmtId="0" fontId="4" fillId="0" borderId="0" xfId="0" applyFont="1" applyBorder="1"/>
    <xf numFmtId="0" fontId="3" fillId="2" borderId="0" xfId="1" applyNumberFormat="1" applyFont="1" applyFill="1" applyBorder="1" applyAlignment="1">
      <alignment horizontal="center"/>
    </xf>
    <xf numFmtId="165" fontId="6" fillId="0" borderId="0" xfId="1" applyNumberFormat="1" applyFont="1" applyFill="1" applyAlignment="1">
      <alignment horizontal="center"/>
    </xf>
    <xf numFmtId="165" fontId="2" fillId="2" borderId="2" xfId="1" applyNumberFormat="1" applyFont="1" applyFill="1" applyBorder="1"/>
    <xf numFmtId="168" fontId="9" fillId="2" borderId="0" xfId="0" applyNumberFormat="1" applyFont="1" applyFill="1"/>
    <xf numFmtId="0" fontId="6" fillId="2" borderId="1" xfId="0" applyFont="1" applyFill="1" applyBorder="1" applyAlignment="1">
      <alignment horizontal="center"/>
    </xf>
    <xf numFmtId="3" fontId="7" fillId="2" borderId="0" xfId="0" quotePrefix="1" applyNumberFormat="1" applyFont="1" applyFill="1" applyBorder="1" applyAlignment="1">
      <alignment horizontal="center"/>
    </xf>
    <xf numFmtId="3" fontId="7" fillId="0" borderId="0" xfId="0" quotePrefix="1" applyNumberFormat="1" applyFont="1" applyFill="1" applyBorder="1"/>
    <xf numFmtId="165" fontId="5" fillId="2" borderId="0" xfId="0" applyNumberFormat="1" applyFont="1" applyFill="1"/>
    <xf numFmtId="0" fontId="8" fillId="2" borderId="0" xfId="0" applyFont="1" applyFill="1"/>
    <xf numFmtId="49" fontId="2" fillId="0" borderId="1" xfId="1" applyNumberFormat="1" applyFont="1" applyFill="1" applyBorder="1" applyAlignment="1">
      <alignment horizontal="center" wrapText="1"/>
    </xf>
    <xf numFmtId="168" fontId="7" fillId="2" borderId="0" xfId="0" applyNumberFormat="1" applyFont="1" applyFill="1"/>
    <xf numFmtId="3" fontId="7" fillId="0" borderId="1" xfId="0" quotePrefix="1" applyNumberFormat="1" applyFont="1" applyFill="1" applyBorder="1"/>
    <xf numFmtId="165" fontId="2" fillId="0" borderId="2" xfId="1" applyNumberFormat="1" applyFont="1" applyFill="1" applyBorder="1"/>
    <xf numFmtId="3" fontId="0" fillId="0" borderId="3" xfId="0" applyNumberFormat="1" applyBorder="1" applyAlignment="1">
      <alignment vertical="top"/>
    </xf>
    <xf numFmtId="3" fontId="0" fillId="0" borderId="3" xfId="0" applyNumberFormat="1" applyBorder="1" applyAlignment="1">
      <alignment vertical="top" wrapText="1"/>
    </xf>
    <xf numFmtId="3" fontId="0" fillId="3" borderId="3" xfId="0" applyNumberFormat="1" applyFill="1" applyBorder="1" applyAlignment="1">
      <alignment vertical="top" wrapText="1"/>
    </xf>
    <xf numFmtId="3" fontId="0" fillId="0" borderId="3" xfId="0" applyNumberFormat="1" applyFill="1" applyBorder="1" applyAlignment="1">
      <alignment vertical="top" wrapText="1"/>
    </xf>
    <xf numFmtId="3" fontId="11" fillId="0" borderId="3" xfId="0" applyNumberFormat="1" applyFont="1" applyBorder="1" applyAlignment="1">
      <alignment vertical="top"/>
    </xf>
    <xf numFmtId="3" fontId="0" fillId="0" borderId="3" xfId="0" applyNumberFormat="1" applyBorder="1" applyAlignment="1">
      <alignment horizontal="right" vertical="top"/>
    </xf>
    <xf numFmtId="3" fontId="0" fillId="3" borderId="3" xfId="0" applyNumberFormat="1" applyFill="1" applyBorder="1" applyAlignment="1">
      <alignment horizontal="right" vertical="top"/>
    </xf>
    <xf numFmtId="3" fontId="0" fillId="0" borderId="3" xfId="0" applyNumberFormat="1" applyFill="1" applyBorder="1" applyAlignment="1">
      <alignment horizontal="right" vertical="top"/>
    </xf>
    <xf numFmtId="0" fontId="3" fillId="0" borderId="0" xfId="0" applyFont="1"/>
    <xf numFmtId="0" fontId="3" fillId="0" borderId="0" xfId="0" applyFont="1" applyAlignment="1">
      <alignment wrapText="1"/>
    </xf>
    <xf numFmtId="0" fontId="7" fillId="4" borderId="0" xfId="0" applyFont="1" applyFill="1" applyBorder="1"/>
    <xf numFmtId="49" fontId="7" fillId="4" borderId="0" xfId="0" applyNumberFormat="1" applyFont="1" applyFill="1" applyBorder="1" applyAlignment="1">
      <alignment horizontal="center"/>
    </xf>
    <xf numFmtId="3" fontId="7" fillId="4" borderId="0" xfId="0" quotePrefix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5" fontId="2" fillId="2" borderId="0" xfId="1" applyNumberFormat="1" applyFont="1" applyFill="1" applyAlignment="1">
      <alignment horizontal="center"/>
    </xf>
    <xf numFmtId="0" fontId="3" fillId="0" borderId="4" xfId="0" applyFont="1" applyBorder="1" applyAlignment="1">
      <alignment horizontal="left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showGridLines="0" workbookViewId="0">
      <pane xSplit="18765" topLeftCell="E1"/>
      <selection activeCell="C19" sqref="C19"/>
      <selection pane="topRight" activeCell="E1" sqref="E1"/>
    </sheetView>
  </sheetViews>
  <sheetFormatPr baseColWidth="10" defaultColWidth="11.42578125" defaultRowHeight="12.75" x14ac:dyDescent="0.2"/>
  <cols>
    <col min="1" max="1" width="8.140625" customWidth="1"/>
    <col min="2" max="2" width="33.140625" customWidth="1"/>
    <col min="3" max="3" width="113.85546875" customWidth="1"/>
    <col min="4" max="5" width="9.28515625" customWidth="1"/>
  </cols>
  <sheetData>
    <row r="1" spans="1:5" ht="25.5" x14ac:dyDescent="0.2">
      <c r="A1" s="52" t="s">
        <v>60</v>
      </c>
      <c r="B1" s="52"/>
      <c r="C1" s="45" t="s">
        <v>70</v>
      </c>
      <c r="D1" s="46" t="s">
        <v>69</v>
      </c>
      <c r="E1" s="45" t="s">
        <v>67</v>
      </c>
    </row>
    <row r="2" spans="1:5" ht="20.25" customHeight="1" x14ac:dyDescent="0.2">
      <c r="A2" s="42" t="e">
        <f>#REF!</f>
        <v>#REF!</v>
      </c>
      <c r="B2" s="38" t="s">
        <v>25</v>
      </c>
      <c r="C2" s="38" t="s">
        <v>61</v>
      </c>
      <c r="D2" s="37">
        <f>7432</f>
        <v>7432</v>
      </c>
      <c r="E2" s="41" t="e">
        <f>A2-D2</f>
        <v>#REF!</v>
      </c>
    </row>
    <row r="3" spans="1:5" ht="20.25" customHeight="1" x14ac:dyDescent="0.2">
      <c r="A3" s="42" t="e">
        <f>#REF!</f>
        <v>#REF!</v>
      </c>
      <c r="B3" s="38" t="s">
        <v>2</v>
      </c>
      <c r="C3" s="38" t="s">
        <v>62</v>
      </c>
      <c r="D3" s="37"/>
      <c r="E3" s="41"/>
    </row>
    <row r="4" spans="1:5" ht="25.5" x14ac:dyDescent="0.2">
      <c r="A4" s="42" t="e">
        <f>#REF!</f>
        <v>#REF!</v>
      </c>
      <c r="B4" s="38" t="s">
        <v>3</v>
      </c>
      <c r="C4" s="38" t="s">
        <v>63</v>
      </c>
      <c r="D4" s="37"/>
      <c r="E4" s="41"/>
    </row>
    <row r="5" spans="1:5" ht="25.5" x14ac:dyDescent="0.2">
      <c r="A5" s="42" t="e">
        <f>#REF!</f>
        <v>#REF!</v>
      </c>
      <c r="B5" s="38" t="s">
        <v>8</v>
      </c>
      <c r="C5" s="38" t="s">
        <v>64</v>
      </c>
      <c r="D5" s="37"/>
      <c r="E5" s="41"/>
    </row>
    <row r="6" spans="1:5" ht="25.5" x14ac:dyDescent="0.2">
      <c r="A6" s="42" t="e">
        <f>#REF!</f>
        <v>#REF!</v>
      </c>
      <c r="B6" s="38" t="s">
        <v>10</v>
      </c>
      <c r="C6" s="38" t="s">
        <v>65</v>
      </c>
      <c r="D6" s="37"/>
      <c r="E6" s="41"/>
    </row>
    <row r="7" spans="1:5" ht="33.75" customHeight="1" x14ac:dyDescent="0.2">
      <c r="A7" s="43" t="e">
        <f>#REF!</f>
        <v>#REF!</v>
      </c>
      <c r="B7" s="39" t="s">
        <v>52</v>
      </c>
      <c r="C7" s="39" t="s">
        <v>71</v>
      </c>
      <c r="D7" s="37">
        <f>1300+300</f>
        <v>1600</v>
      </c>
      <c r="E7" s="41" t="e">
        <f t="shared" ref="E7:E14" si="0">A7-D7</f>
        <v>#REF!</v>
      </c>
    </row>
    <row r="8" spans="1:5" ht="25.5" x14ac:dyDescent="0.2">
      <c r="A8" s="42" t="e">
        <f>#REF!</f>
        <v>#REF!</v>
      </c>
      <c r="B8" s="38" t="s">
        <v>53</v>
      </c>
      <c r="C8" s="38" t="s">
        <v>73</v>
      </c>
      <c r="D8" s="37"/>
      <c r="E8" s="41"/>
    </row>
    <row r="9" spans="1:5" ht="20.25" customHeight="1" x14ac:dyDescent="0.2">
      <c r="A9" s="44">
        <v>1207</v>
      </c>
      <c r="B9" s="40" t="s">
        <v>4</v>
      </c>
      <c r="C9" s="40" t="s">
        <v>68</v>
      </c>
      <c r="D9" s="37">
        <f>(2.218-0.915-0.142)*1000</f>
        <v>1161</v>
      </c>
      <c r="E9" s="41">
        <f t="shared" si="0"/>
        <v>46</v>
      </c>
    </row>
    <row r="10" spans="1:5" ht="42" customHeight="1" x14ac:dyDescent="0.2">
      <c r="A10" s="43" t="e">
        <f>#REF!</f>
        <v>#REF!</v>
      </c>
      <c r="B10" s="39" t="s">
        <v>5</v>
      </c>
      <c r="C10" s="39" t="s">
        <v>74</v>
      </c>
      <c r="D10" s="37">
        <f>(2.149+1.5+0.55+0.85)*1000</f>
        <v>5048.9999999999991</v>
      </c>
      <c r="E10" s="41" t="e">
        <f t="shared" si="0"/>
        <v>#REF!</v>
      </c>
    </row>
    <row r="11" spans="1:5" ht="52.5" customHeight="1" x14ac:dyDescent="0.2">
      <c r="A11" s="43" t="e">
        <f>#REF!</f>
        <v>#REF!</v>
      </c>
      <c r="B11" s="39" t="s">
        <v>9</v>
      </c>
      <c r="C11" s="39" t="s">
        <v>75</v>
      </c>
      <c r="D11" s="37">
        <f>(-0.8-3.1+1.36-0.3-0.4)*1000</f>
        <v>-3239.9999999999995</v>
      </c>
      <c r="E11" s="41" t="e">
        <f t="shared" si="0"/>
        <v>#REF!</v>
      </c>
    </row>
    <row r="12" spans="1:5" ht="25.5" x14ac:dyDescent="0.2">
      <c r="A12" s="43" t="e">
        <f>#REF!</f>
        <v>#REF!</v>
      </c>
      <c r="B12" s="39" t="s">
        <v>6</v>
      </c>
      <c r="C12" s="39" t="s">
        <v>66</v>
      </c>
      <c r="D12" s="37">
        <f>(3.3-0.6)*1000</f>
        <v>2699.9999999999995</v>
      </c>
      <c r="E12" s="41" t="e">
        <f t="shared" si="0"/>
        <v>#REF!</v>
      </c>
    </row>
    <row r="13" spans="1:5" ht="25.5" x14ac:dyDescent="0.2">
      <c r="A13" s="42" t="e">
        <f>#REF!</f>
        <v>#REF!</v>
      </c>
      <c r="B13" s="38" t="s">
        <v>7</v>
      </c>
      <c r="C13" s="38" t="s">
        <v>59</v>
      </c>
      <c r="D13" s="37"/>
      <c r="E13" s="41"/>
    </row>
    <row r="14" spans="1:5" ht="87" customHeight="1" x14ac:dyDescent="0.2">
      <c r="A14" s="43" t="e">
        <f>#REF!</f>
        <v>#REF!</v>
      </c>
      <c r="B14" s="39" t="s">
        <v>56</v>
      </c>
      <c r="C14" s="39" t="s">
        <v>72</v>
      </c>
      <c r="D14" s="37">
        <f>(2+2.2-1+0.6+0.5+0.4+0.4+0.5+0.2+0.3)*1000</f>
        <v>6100.0000000000018</v>
      </c>
      <c r="E14" s="41" t="e">
        <f t="shared" si="0"/>
        <v>#REF!</v>
      </c>
    </row>
  </sheetData>
  <mergeCells count="1">
    <mergeCell ref="A1:B1"/>
  </mergeCells>
  <phoneticPr fontId="10" type="noConversion"/>
  <pageMargins left="0.75" right="0.75" top="1" bottom="1" header="0.4921259845" footer="0.4921259845"/>
  <pageSetup paperSize="9" scale="75" orientation="landscape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8"/>
  <sheetViews>
    <sheetView tabSelected="1" workbookViewId="0">
      <selection sqref="A1:XFD1048576"/>
    </sheetView>
  </sheetViews>
  <sheetFormatPr baseColWidth="10" defaultColWidth="11.42578125" defaultRowHeight="12.75" x14ac:dyDescent="0.2"/>
  <cols>
    <col min="1" max="1" width="1.28515625" style="1" customWidth="1"/>
    <col min="2" max="2" width="2.5703125" style="1" customWidth="1"/>
    <col min="3" max="3" width="2.7109375" style="1" customWidth="1"/>
    <col min="4" max="4" width="2.5703125" style="1" customWidth="1"/>
    <col min="5" max="6" width="11.42578125" style="1"/>
    <col min="7" max="7" width="27.28515625" style="1" customWidth="1"/>
    <col min="8" max="8" width="4.5703125" style="1" customWidth="1"/>
    <col min="9" max="9" width="17.5703125" style="1" hidden="1" customWidth="1"/>
    <col min="10" max="10" width="4.42578125" style="1" hidden="1" customWidth="1"/>
    <col min="11" max="11" width="17.140625" style="1" customWidth="1"/>
    <col min="12" max="12" width="8.7109375" style="1" customWidth="1"/>
    <col min="13" max="13" width="20" style="1" customWidth="1"/>
    <col min="14" max="14" width="11.5703125" style="1" customWidth="1"/>
    <col min="15" max="15" width="2" style="1" customWidth="1"/>
    <col min="16" max="16384" width="11.42578125" style="1"/>
  </cols>
  <sheetData>
    <row r="2" spans="1:15" ht="4.5" customHeight="1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5" ht="15.75" x14ac:dyDescent="0.2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5" ht="15.75" x14ac:dyDescent="0.25">
      <c r="A4" s="51" t="s">
        <v>110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5" ht="14.25" x14ac:dyDescent="0.2">
      <c r="B5" s="2"/>
      <c r="C5" s="2"/>
      <c r="D5" s="3"/>
      <c r="E5" s="3"/>
      <c r="F5" s="2"/>
      <c r="G5" s="2"/>
      <c r="H5" s="2"/>
      <c r="I5" s="2"/>
      <c r="J5" s="2"/>
      <c r="K5" s="2"/>
      <c r="L5" s="2"/>
      <c r="O5" s="24"/>
    </row>
    <row r="6" spans="1:15" ht="31.5" x14ac:dyDescent="0.25">
      <c r="B6" s="10"/>
      <c r="C6" s="10"/>
      <c r="D6" s="10"/>
      <c r="E6" s="10"/>
      <c r="F6" s="10"/>
      <c r="G6" s="10" t="s">
        <v>0</v>
      </c>
      <c r="H6" s="10"/>
      <c r="I6" s="28" t="s">
        <v>28</v>
      </c>
      <c r="J6" s="10"/>
      <c r="K6" s="33" t="s">
        <v>111</v>
      </c>
      <c r="L6" s="10"/>
      <c r="M6" s="33" t="s">
        <v>93</v>
      </c>
      <c r="N6" s="11"/>
    </row>
    <row r="7" spans="1:15" ht="15" x14ac:dyDescent="0.25">
      <c r="B7" s="6"/>
      <c r="C7" s="6"/>
      <c r="D7" s="6"/>
      <c r="E7" s="6"/>
      <c r="F7" s="6"/>
      <c r="G7" s="6"/>
      <c r="H7" s="6"/>
      <c r="I7" s="6"/>
      <c r="J7" s="6"/>
      <c r="K7" s="25" t="s">
        <v>11</v>
      </c>
      <c r="L7" s="6"/>
      <c r="M7" s="25" t="s">
        <v>11</v>
      </c>
      <c r="N7" s="9"/>
      <c r="O7" s="2"/>
    </row>
    <row r="8" spans="1:15" ht="15" x14ac:dyDescent="0.25">
      <c r="B8" s="6"/>
      <c r="C8" s="6"/>
      <c r="D8" s="6"/>
      <c r="E8" s="6"/>
      <c r="F8" s="6"/>
      <c r="G8" s="6"/>
      <c r="H8" s="6"/>
      <c r="I8" s="6"/>
      <c r="J8" s="6"/>
      <c r="K8" s="9"/>
      <c r="L8" s="6"/>
      <c r="M8" s="9"/>
      <c r="N8" s="9"/>
    </row>
    <row r="9" spans="1:15" ht="15.75" x14ac:dyDescent="0.25">
      <c r="B9" s="12" t="s">
        <v>12</v>
      </c>
      <c r="C9" s="7"/>
      <c r="D9" s="7"/>
      <c r="E9" s="7"/>
      <c r="F9" s="7"/>
      <c r="G9" s="7"/>
      <c r="H9" s="7"/>
      <c r="I9" s="47"/>
      <c r="J9" s="7"/>
      <c r="K9" s="13"/>
      <c r="L9" s="7"/>
      <c r="M9" s="13"/>
      <c r="N9" s="13"/>
    </row>
    <row r="10" spans="1:15" ht="15" x14ac:dyDescent="0.2">
      <c r="B10" s="7" t="s">
        <v>13</v>
      </c>
      <c r="C10" s="7"/>
      <c r="D10" s="7"/>
      <c r="E10" s="7"/>
      <c r="F10" s="7"/>
      <c r="G10" s="7"/>
      <c r="H10" s="7"/>
      <c r="I10" s="48" t="s">
        <v>95</v>
      </c>
      <c r="J10" s="7"/>
      <c r="K10" s="14">
        <v>166764</v>
      </c>
      <c r="L10" s="7"/>
      <c r="M10" s="14">
        <v>158876</v>
      </c>
      <c r="N10" s="14"/>
      <c r="O10" s="21"/>
    </row>
    <row r="11" spans="1:15" ht="15" x14ac:dyDescent="0.2">
      <c r="B11" s="47" t="s">
        <v>76</v>
      </c>
      <c r="C11" s="47"/>
      <c r="D11" s="47"/>
      <c r="E11" s="47"/>
      <c r="F11" s="47"/>
      <c r="G11" s="7"/>
      <c r="H11" s="7"/>
      <c r="I11" s="48" t="s">
        <v>96</v>
      </c>
      <c r="J11" s="7"/>
      <c r="K11" s="14">
        <v>46400</v>
      </c>
      <c r="L11" s="7"/>
      <c r="M11" s="14">
        <v>41633</v>
      </c>
      <c r="N11" s="14"/>
      <c r="O11" s="21"/>
    </row>
    <row r="12" spans="1:15" ht="15" x14ac:dyDescent="0.2">
      <c r="B12" s="7" t="s">
        <v>14</v>
      </c>
      <c r="C12" s="7"/>
      <c r="D12" s="7"/>
      <c r="E12" s="7"/>
      <c r="F12" s="7"/>
      <c r="G12" s="7"/>
      <c r="H12" s="7"/>
      <c r="I12" s="48" t="s">
        <v>97</v>
      </c>
      <c r="J12" s="7"/>
      <c r="K12" s="14">
        <v>69011</v>
      </c>
      <c r="L12" s="7"/>
      <c r="M12" s="14">
        <v>65049</v>
      </c>
      <c r="N12" s="14"/>
      <c r="O12" s="21"/>
    </row>
    <row r="13" spans="1:15" ht="15" x14ac:dyDescent="0.2">
      <c r="B13" s="7" t="s">
        <v>48</v>
      </c>
      <c r="C13" s="7"/>
      <c r="D13" s="7"/>
      <c r="E13" s="7"/>
      <c r="F13" s="7"/>
      <c r="G13" s="7"/>
      <c r="H13" s="7"/>
      <c r="I13" s="48" t="s">
        <v>49</v>
      </c>
      <c r="J13" s="7"/>
      <c r="K13" s="14">
        <v>4463</v>
      </c>
      <c r="L13" s="7"/>
      <c r="M13" s="14">
        <v>0</v>
      </c>
      <c r="N13" s="14"/>
      <c r="O13" s="21"/>
    </row>
    <row r="14" spans="1:15" ht="15" x14ac:dyDescent="0.2">
      <c r="B14" s="7" t="s">
        <v>112</v>
      </c>
      <c r="C14" s="7"/>
      <c r="D14" s="7"/>
      <c r="E14" s="7"/>
      <c r="F14" s="7"/>
      <c r="G14" s="7"/>
      <c r="H14" s="7"/>
      <c r="I14" s="48"/>
      <c r="J14" s="7"/>
      <c r="K14" s="14">
        <v>6052</v>
      </c>
      <c r="L14" s="7"/>
      <c r="M14" s="14">
        <v>0</v>
      </c>
      <c r="N14" s="14"/>
      <c r="O14" s="21"/>
    </row>
    <row r="15" spans="1:15" ht="15" x14ac:dyDescent="0.2">
      <c r="B15" s="7" t="s">
        <v>27</v>
      </c>
      <c r="C15" s="7"/>
      <c r="D15" s="7"/>
      <c r="E15" s="7"/>
      <c r="F15" s="7"/>
      <c r="G15" s="7"/>
      <c r="H15" s="7"/>
      <c r="I15" s="48"/>
      <c r="J15" s="7"/>
      <c r="K15" s="14">
        <v>124</v>
      </c>
      <c r="L15" s="7"/>
      <c r="M15" s="14">
        <v>124</v>
      </c>
      <c r="N15" s="14"/>
      <c r="O15" s="21"/>
    </row>
    <row r="16" spans="1:15" ht="15" x14ac:dyDescent="0.2">
      <c r="B16" s="7" t="s">
        <v>37</v>
      </c>
      <c r="C16" s="7"/>
      <c r="D16" s="7"/>
      <c r="E16" s="7"/>
      <c r="F16" s="7"/>
      <c r="G16" s="7"/>
      <c r="H16" s="7"/>
      <c r="I16" s="48" t="s">
        <v>98</v>
      </c>
      <c r="J16" s="7"/>
      <c r="K16" s="14">
        <v>81089</v>
      </c>
      <c r="L16" s="7"/>
      <c r="M16" s="30">
        <v>65941</v>
      </c>
      <c r="N16" s="14"/>
      <c r="O16" s="21"/>
    </row>
    <row r="17" spans="2:15" ht="15" x14ac:dyDescent="0.2">
      <c r="B17" s="7" t="s">
        <v>77</v>
      </c>
      <c r="C17" s="7"/>
      <c r="D17" s="7"/>
      <c r="E17" s="7"/>
      <c r="F17" s="7"/>
      <c r="G17" s="7"/>
      <c r="H17" s="7"/>
      <c r="I17" s="48" t="s">
        <v>89</v>
      </c>
      <c r="J17" s="7"/>
      <c r="K17" s="14">
        <v>15603</v>
      </c>
      <c r="L17" s="7"/>
      <c r="M17" s="14">
        <v>10161</v>
      </c>
      <c r="N17" s="14"/>
      <c r="O17" s="21"/>
    </row>
    <row r="18" spans="2:15" ht="15" x14ac:dyDescent="0.2">
      <c r="B18" s="15" t="s">
        <v>78</v>
      </c>
      <c r="C18" s="7"/>
      <c r="D18" s="7"/>
      <c r="E18" s="7"/>
      <c r="F18" s="7"/>
      <c r="G18" s="7"/>
      <c r="H18" s="7"/>
      <c r="I18" s="48" t="s">
        <v>87</v>
      </c>
      <c r="J18" s="7"/>
      <c r="K18" s="14">
        <v>2021</v>
      </c>
      <c r="L18" s="7"/>
      <c r="M18" s="14">
        <v>1471</v>
      </c>
      <c r="N18" s="14"/>
      <c r="O18" s="21"/>
    </row>
    <row r="19" spans="2:15" ht="6.75" customHeight="1" x14ac:dyDescent="0.2">
      <c r="B19" s="7"/>
      <c r="C19" s="7"/>
      <c r="D19" s="7"/>
      <c r="E19" s="7"/>
      <c r="F19" s="7"/>
      <c r="G19" s="7"/>
      <c r="H19" s="7"/>
      <c r="I19" s="49" t="s">
        <v>113</v>
      </c>
      <c r="J19" s="7"/>
      <c r="K19" s="19"/>
      <c r="L19" s="7"/>
      <c r="M19" s="19"/>
      <c r="N19" s="14"/>
      <c r="O19" s="21"/>
    </row>
    <row r="20" spans="2:15" ht="15.75" x14ac:dyDescent="0.25">
      <c r="B20" s="16" t="s">
        <v>79</v>
      </c>
      <c r="C20" s="7"/>
      <c r="D20" s="7"/>
      <c r="E20" s="7"/>
      <c r="F20" s="7"/>
      <c r="G20" s="7"/>
      <c r="H20" s="7"/>
      <c r="I20" s="49" t="s">
        <v>113</v>
      </c>
      <c r="J20" s="7"/>
      <c r="K20" s="17">
        <v>391527</v>
      </c>
      <c r="L20" s="7"/>
      <c r="M20" s="17">
        <v>343255</v>
      </c>
      <c r="N20" s="17"/>
      <c r="O20" s="21"/>
    </row>
    <row r="21" spans="2:15" ht="15" x14ac:dyDescent="0.2">
      <c r="B21" s="7"/>
      <c r="C21" s="7"/>
      <c r="D21" s="7"/>
      <c r="E21" s="7"/>
      <c r="F21" s="7"/>
      <c r="G21" s="7"/>
      <c r="H21" s="7"/>
      <c r="I21" s="49" t="s">
        <v>113</v>
      </c>
      <c r="J21" s="7"/>
      <c r="K21" s="18"/>
      <c r="L21" s="7"/>
      <c r="M21" s="18"/>
      <c r="N21" s="18"/>
      <c r="O21" s="21"/>
    </row>
    <row r="22" spans="2:15" ht="15" x14ac:dyDescent="0.2">
      <c r="B22" s="7" t="s">
        <v>15</v>
      </c>
      <c r="C22" s="7"/>
      <c r="D22" s="7"/>
      <c r="E22" s="7"/>
      <c r="F22" s="7"/>
      <c r="G22" s="7"/>
      <c r="H22" s="7"/>
      <c r="I22" s="48" t="s">
        <v>99</v>
      </c>
      <c r="J22" s="7"/>
      <c r="K22" s="14">
        <v>205412</v>
      </c>
      <c r="L22" s="7"/>
      <c r="M22" s="14">
        <v>172402</v>
      </c>
      <c r="N22" s="14"/>
      <c r="O22" s="21"/>
    </row>
    <row r="23" spans="2:15" ht="15" x14ac:dyDescent="0.2">
      <c r="B23" s="7" t="s">
        <v>31</v>
      </c>
      <c r="C23" s="7"/>
      <c r="D23" s="7"/>
      <c r="E23" s="7"/>
      <c r="F23" s="7"/>
      <c r="G23" s="7"/>
      <c r="H23" s="7"/>
      <c r="I23" s="48" t="s">
        <v>89</v>
      </c>
      <c r="J23" s="7"/>
      <c r="K23" s="14">
        <v>165488</v>
      </c>
      <c r="L23" s="7"/>
      <c r="M23" s="14">
        <v>142607</v>
      </c>
      <c r="N23" s="14"/>
      <c r="O23" s="21"/>
    </row>
    <row r="24" spans="2:15" ht="15" x14ac:dyDescent="0.2">
      <c r="B24" s="7" t="s">
        <v>16</v>
      </c>
      <c r="C24" s="7"/>
      <c r="D24" s="7"/>
      <c r="E24" s="7"/>
      <c r="F24" s="7"/>
      <c r="G24" s="7"/>
      <c r="H24" s="7"/>
      <c r="I24" s="48" t="s">
        <v>100</v>
      </c>
      <c r="J24" s="7"/>
      <c r="K24" s="14">
        <v>78718</v>
      </c>
      <c r="L24" s="7"/>
      <c r="M24" s="14">
        <v>57103</v>
      </c>
      <c r="N24" s="14"/>
      <c r="O24" s="21"/>
    </row>
    <row r="25" spans="2:15" ht="15" x14ac:dyDescent="0.2">
      <c r="B25" s="7" t="s">
        <v>38</v>
      </c>
      <c r="C25" s="7"/>
      <c r="D25" s="7"/>
      <c r="E25" s="7"/>
      <c r="F25" s="7"/>
      <c r="G25" s="7"/>
      <c r="H25" s="7"/>
      <c r="I25" s="48" t="s">
        <v>100</v>
      </c>
      <c r="J25" s="7"/>
      <c r="K25" s="14">
        <v>254697</v>
      </c>
      <c r="L25" s="7"/>
      <c r="M25" s="14">
        <v>290614</v>
      </c>
      <c r="N25" s="14"/>
      <c r="O25" s="21"/>
    </row>
    <row r="26" spans="2:15" ht="15" x14ac:dyDescent="0.2">
      <c r="B26" s="7" t="s">
        <v>46</v>
      </c>
      <c r="C26" s="7"/>
      <c r="D26" s="7"/>
      <c r="E26" s="7"/>
      <c r="F26" s="7"/>
      <c r="G26" s="7"/>
      <c r="H26" s="7"/>
      <c r="I26" s="48"/>
      <c r="J26" s="7"/>
      <c r="K26" s="14">
        <v>4066</v>
      </c>
      <c r="L26" s="7"/>
      <c r="M26" s="14">
        <v>3670</v>
      </c>
      <c r="N26" s="14"/>
      <c r="O26" s="21"/>
    </row>
    <row r="27" spans="2:15" ht="15" x14ac:dyDescent="0.2">
      <c r="B27" s="7" t="s">
        <v>54</v>
      </c>
      <c r="C27" s="7"/>
      <c r="D27" s="7"/>
      <c r="E27" s="7"/>
      <c r="F27" s="7"/>
      <c r="G27" s="7"/>
      <c r="H27" s="7"/>
      <c r="I27" s="48" t="s">
        <v>101</v>
      </c>
      <c r="J27" s="7"/>
      <c r="K27" s="14">
        <v>4017</v>
      </c>
      <c r="L27" s="7"/>
      <c r="M27" s="14">
        <v>3141</v>
      </c>
      <c r="N27" s="14"/>
      <c r="O27" s="21"/>
    </row>
    <row r="28" spans="2:15" ht="15" x14ac:dyDescent="0.2">
      <c r="B28" s="7" t="s">
        <v>55</v>
      </c>
      <c r="C28" s="7"/>
      <c r="D28" s="7"/>
      <c r="E28" s="7"/>
      <c r="F28" s="7"/>
      <c r="G28" s="7"/>
      <c r="H28" s="7"/>
      <c r="I28" s="48" t="s">
        <v>88</v>
      </c>
      <c r="J28" s="7"/>
      <c r="K28" s="14">
        <v>18184</v>
      </c>
      <c r="L28" s="7"/>
      <c r="M28" s="14">
        <v>15591</v>
      </c>
      <c r="N28" s="14"/>
      <c r="O28" s="21"/>
    </row>
    <row r="29" spans="2:15" ht="15" hidden="1" x14ac:dyDescent="0.2">
      <c r="B29" s="15" t="s">
        <v>47</v>
      </c>
      <c r="C29" s="7"/>
      <c r="D29" s="7"/>
      <c r="E29" s="7"/>
      <c r="F29" s="7"/>
      <c r="G29" s="7"/>
      <c r="H29" s="7"/>
      <c r="I29" s="48" t="s">
        <v>58</v>
      </c>
      <c r="J29" s="7"/>
      <c r="K29" s="14">
        <v>0</v>
      </c>
      <c r="L29" s="7"/>
      <c r="M29" s="14">
        <v>0</v>
      </c>
      <c r="N29" s="14"/>
      <c r="O29" s="21"/>
    </row>
    <row r="30" spans="2:15" ht="15" hidden="1" x14ac:dyDescent="0.2">
      <c r="B30" s="15" t="s">
        <v>30</v>
      </c>
      <c r="C30" s="7"/>
      <c r="D30" s="7"/>
      <c r="E30" s="7"/>
      <c r="F30" s="7"/>
      <c r="G30" s="7"/>
      <c r="H30" s="7"/>
      <c r="I30" s="48" t="s">
        <v>29</v>
      </c>
      <c r="J30" s="7"/>
      <c r="K30" s="34">
        <v>0</v>
      </c>
      <c r="L30" s="7"/>
      <c r="M30" s="27">
        <v>0</v>
      </c>
      <c r="N30" s="14"/>
      <c r="O30" s="21"/>
    </row>
    <row r="31" spans="2:15" ht="15" x14ac:dyDescent="0.2">
      <c r="B31" s="7" t="s">
        <v>26</v>
      </c>
      <c r="C31" s="7"/>
      <c r="D31" s="7"/>
      <c r="E31" s="7"/>
      <c r="F31" s="7"/>
      <c r="G31" s="7"/>
      <c r="H31" s="7"/>
      <c r="I31" s="48" t="s">
        <v>102</v>
      </c>
      <c r="J31" s="7"/>
      <c r="K31" s="18">
        <v>7872</v>
      </c>
      <c r="L31" s="7"/>
      <c r="M31" s="18">
        <v>10727</v>
      </c>
      <c r="N31" s="14"/>
      <c r="O31" s="21"/>
    </row>
    <row r="32" spans="2:15" ht="6.75" customHeight="1" x14ac:dyDescent="0.2">
      <c r="B32" s="7"/>
      <c r="C32" s="7"/>
      <c r="D32" s="7"/>
      <c r="E32" s="7"/>
      <c r="F32" s="7"/>
      <c r="G32" s="7"/>
      <c r="H32" s="7"/>
      <c r="I32" s="49" t="s">
        <v>113</v>
      </c>
      <c r="J32" s="7"/>
      <c r="K32" s="35"/>
      <c r="L32" s="7"/>
      <c r="M32" s="19"/>
      <c r="N32" s="14"/>
      <c r="O32" s="21"/>
    </row>
    <row r="33" spans="1:15" ht="15.75" x14ac:dyDescent="0.25">
      <c r="B33" s="16" t="s">
        <v>17</v>
      </c>
      <c r="C33" s="7"/>
      <c r="D33" s="7"/>
      <c r="E33" s="7"/>
      <c r="F33" s="7"/>
      <c r="G33" s="7"/>
      <c r="H33" s="7"/>
      <c r="I33" s="49" t="s">
        <v>113</v>
      </c>
      <c r="J33" s="7"/>
      <c r="K33" s="17">
        <v>738454</v>
      </c>
      <c r="L33" s="7"/>
      <c r="M33" s="17">
        <v>695855</v>
      </c>
      <c r="N33" s="17"/>
      <c r="O33" s="21"/>
    </row>
    <row r="34" spans="1:15" ht="15.75" x14ac:dyDescent="0.25">
      <c r="B34" s="7"/>
      <c r="C34" s="7"/>
      <c r="D34" s="7"/>
      <c r="E34" s="7"/>
      <c r="F34" s="7"/>
      <c r="G34" s="7"/>
      <c r="H34" s="7"/>
      <c r="I34" s="49" t="s">
        <v>113</v>
      </c>
      <c r="J34" s="7"/>
      <c r="K34" s="17"/>
      <c r="L34" s="7"/>
      <c r="M34" s="17"/>
      <c r="N34" s="18"/>
      <c r="O34" s="21"/>
    </row>
    <row r="35" spans="1:15" ht="16.5" thickBot="1" x14ac:dyDescent="0.3">
      <c r="B35" s="16" t="s">
        <v>18</v>
      </c>
      <c r="C35" s="7"/>
      <c r="D35" s="7"/>
      <c r="E35" s="7"/>
      <c r="F35" s="7"/>
      <c r="G35" s="7"/>
      <c r="H35" s="7"/>
      <c r="I35" s="49" t="s">
        <v>113</v>
      </c>
      <c r="J35" s="7"/>
      <c r="K35" s="36">
        <v>1129981</v>
      </c>
      <c r="L35" s="12"/>
      <c r="M35" s="26">
        <v>1039110</v>
      </c>
      <c r="N35" s="5"/>
      <c r="O35" s="21"/>
    </row>
    <row r="36" spans="1:15" ht="15.75" thickTop="1" x14ac:dyDescent="0.2">
      <c r="B36" s="7"/>
      <c r="C36" s="7"/>
      <c r="D36" s="7"/>
      <c r="E36" s="7"/>
      <c r="F36" s="7"/>
      <c r="G36" s="7"/>
      <c r="H36" s="7"/>
      <c r="I36" s="49" t="s">
        <v>113</v>
      </c>
      <c r="J36" s="7"/>
      <c r="K36" s="18"/>
      <c r="L36" s="7"/>
      <c r="M36" s="18"/>
      <c r="N36" s="18"/>
      <c r="O36" s="21"/>
    </row>
    <row r="37" spans="1:15" ht="15.75" x14ac:dyDescent="0.25">
      <c r="B37" s="12" t="s">
        <v>45</v>
      </c>
      <c r="C37" s="7"/>
      <c r="D37" s="7"/>
      <c r="E37" s="7"/>
      <c r="F37" s="7"/>
      <c r="G37" s="7"/>
      <c r="H37" s="7"/>
      <c r="I37" s="49" t="s">
        <v>113</v>
      </c>
      <c r="J37" s="7"/>
      <c r="K37" s="18"/>
      <c r="L37" s="7"/>
      <c r="M37" s="18"/>
      <c r="N37" s="18"/>
      <c r="O37" s="21"/>
    </row>
    <row r="38" spans="1:15" ht="15" x14ac:dyDescent="0.2">
      <c r="A38" s="4"/>
      <c r="B38" s="15" t="s">
        <v>39</v>
      </c>
      <c r="C38" s="7"/>
      <c r="D38" s="7"/>
      <c r="E38" s="7"/>
      <c r="F38" s="7"/>
      <c r="G38" s="7"/>
      <c r="H38" s="7"/>
      <c r="I38" s="48" t="s">
        <v>90</v>
      </c>
      <c r="J38" s="7"/>
      <c r="K38" s="14">
        <v>81310</v>
      </c>
      <c r="L38" s="7"/>
      <c r="M38" s="14">
        <v>81310</v>
      </c>
      <c r="N38" s="14"/>
      <c r="O38" s="21"/>
    </row>
    <row r="39" spans="1:15" ht="15" x14ac:dyDescent="0.2">
      <c r="B39" s="7" t="s">
        <v>32</v>
      </c>
      <c r="C39" s="7"/>
      <c r="D39" s="7"/>
      <c r="E39" s="7"/>
      <c r="F39" s="7"/>
      <c r="G39" s="7"/>
      <c r="H39" s="7"/>
      <c r="I39" s="48" t="s">
        <v>90</v>
      </c>
      <c r="J39" s="7"/>
      <c r="K39" s="14">
        <v>313863</v>
      </c>
      <c r="L39" s="7"/>
      <c r="M39" s="14">
        <v>313863</v>
      </c>
      <c r="N39" s="14"/>
      <c r="O39" s="21"/>
    </row>
    <row r="40" spans="1:15" ht="15.75" customHeight="1" x14ac:dyDescent="0.2">
      <c r="B40" s="7" t="s">
        <v>19</v>
      </c>
      <c r="C40" s="7"/>
      <c r="D40" s="7"/>
      <c r="E40" s="7"/>
      <c r="F40" s="7"/>
      <c r="G40" s="7"/>
      <c r="H40" s="7"/>
      <c r="I40" s="48" t="s">
        <v>90</v>
      </c>
      <c r="J40" s="7"/>
      <c r="K40" s="14">
        <v>358668</v>
      </c>
      <c r="L40" s="7" t="s">
        <v>0</v>
      </c>
      <c r="M40" s="14">
        <v>361130</v>
      </c>
      <c r="N40" s="14"/>
      <c r="O40" s="21"/>
    </row>
    <row r="41" spans="1:15" ht="15" hidden="1" x14ac:dyDescent="0.2">
      <c r="B41" s="7" t="s">
        <v>40</v>
      </c>
      <c r="C41" s="7"/>
      <c r="D41" s="7"/>
      <c r="E41" s="7"/>
      <c r="F41" s="7"/>
      <c r="G41" s="7"/>
      <c r="H41" s="7"/>
      <c r="I41" s="48" t="s">
        <v>29</v>
      </c>
      <c r="J41" s="7"/>
      <c r="K41" s="34">
        <v>0</v>
      </c>
      <c r="L41" s="7"/>
      <c r="M41" s="27">
        <v>0</v>
      </c>
      <c r="N41" s="14"/>
      <c r="O41" s="21"/>
    </row>
    <row r="42" spans="1:15" ht="15" x14ac:dyDescent="0.2">
      <c r="B42" s="7" t="s">
        <v>94</v>
      </c>
      <c r="C42" s="7"/>
      <c r="D42" s="7"/>
      <c r="E42" s="7"/>
      <c r="F42" s="7"/>
      <c r="G42" s="7"/>
      <c r="H42" s="7"/>
      <c r="I42" s="48" t="s">
        <v>103</v>
      </c>
      <c r="J42" s="7"/>
      <c r="K42" s="34">
        <v>-33971</v>
      </c>
      <c r="L42" s="7"/>
      <c r="M42" s="27">
        <v>-41031</v>
      </c>
      <c r="N42" s="14"/>
      <c r="O42" s="21"/>
    </row>
    <row r="43" spans="1:15" ht="6.75" customHeight="1" x14ac:dyDescent="0.2">
      <c r="B43" s="7"/>
      <c r="C43" s="7"/>
      <c r="D43" s="7"/>
      <c r="E43" s="7"/>
      <c r="F43" s="7"/>
      <c r="G43" s="7"/>
      <c r="H43" s="7"/>
      <c r="I43" s="48"/>
      <c r="J43" s="7"/>
      <c r="K43" s="19"/>
      <c r="L43" s="7"/>
      <c r="M43" s="19"/>
      <c r="N43" s="14"/>
      <c r="O43" s="21"/>
    </row>
    <row r="44" spans="1:15" ht="15" x14ac:dyDescent="0.2">
      <c r="B44" s="7" t="s">
        <v>51</v>
      </c>
      <c r="C44" s="7"/>
      <c r="D44" s="7"/>
      <c r="E44" s="7"/>
      <c r="F44" s="7"/>
      <c r="G44" s="7"/>
      <c r="H44" s="7"/>
      <c r="I44" s="48"/>
      <c r="J44" s="7"/>
      <c r="K44" s="14">
        <v>719870</v>
      </c>
      <c r="L44" s="7"/>
      <c r="M44" s="14">
        <v>715272</v>
      </c>
      <c r="N44" s="14"/>
      <c r="O44" s="23"/>
    </row>
    <row r="45" spans="1:15" ht="15" x14ac:dyDescent="0.2">
      <c r="B45" s="7" t="s">
        <v>50</v>
      </c>
      <c r="C45" s="7"/>
      <c r="D45" s="7"/>
      <c r="E45" s="7"/>
      <c r="F45" s="7"/>
      <c r="G45" s="7"/>
      <c r="H45" s="7"/>
      <c r="I45" s="48" t="s">
        <v>90</v>
      </c>
      <c r="J45" s="7"/>
      <c r="K45" s="14">
        <v>44234</v>
      </c>
      <c r="L45" s="7"/>
      <c r="M45" s="14">
        <v>38955</v>
      </c>
      <c r="N45" s="14"/>
      <c r="O45" s="21"/>
    </row>
    <row r="46" spans="1:15" ht="3.75" customHeight="1" x14ac:dyDescent="0.2">
      <c r="B46" s="7"/>
      <c r="C46" s="7"/>
      <c r="D46" s="7"/>
      <c r="E46" s="7"/>
      <c r="F46" s="7"/>
      <c r="G46" s="7"/>
      <c r="H46" s="7"/>
      <c r="I46" s="49" t="s">
        <v>113</v>
      </c>
      <c r="J46" s="7"/>
      <c r="K46" s="19">
        <v>0</v>
      </c>
      <c r="L46" s="7"/>
      <c r="M46" s="19">
        <v>0</v>
      </c>
      <c r="N46" s="14"/>
      <c r="O46" s="21"/>
    </row>
    <row r="47" spans="1:15" ht="15.75" x14ac:dyDescent="0.25">
      <c r="B47" s="12" t="s">
        <v>33</v>
      </c>
      <c r="C47" s="7"/>
      <c r="D47" s="7"/>
      <c r="E47" s="7"/>
      <c r="F47" s="7"/>
      <c r="G47" s="7"/>
      <c r="H47" s="7"/>
      <c r="I47" s="49" t="s">
        <v>113</v>
      </c>
      <c r="J47" s="7"/>
      <c r="K47" s="17">
        <v>764104</v>
      </c>
      <c r="L47" s="7"/>
      <c r="M47" s="17">
        <v>754227</v>
      </c>
      <c r="N47" s="17"/>
      <c r="O47" s="21"/>
    </row>
    <row r="48" spans="1:15" ht="15" x14ac:dyDescent="0.2">
      <c r="B48" s="7"/>
      <c r="C48" s="7"/>
      <c r="D48" s="7"/>
      <c r="E48" s="7"/>
      <c r="F48" s="7"/>
      <c r="G48" s="7"/>
      <c r="H48" s="7"/>
      <c r="I48" s="49" t="s">
        <v>113</v>
      </c>
      <c r="J48" s="7"/>
      <c r="K48" s="18"/>
      <c r="L48" s="7"/>
      <c r="M48" s="18"/>
      <c r="N48" s="18"/>
      <c r="O48" s="21"/>
    </row>
    <row r="49" spans="2:15" ht="15" x14ac:dyDescent="0.2">
      <c r="B49" s="15" t="s">
        <v>34</v>
      </c>
      <c r="C49" s="7"/>
      <c r="D49" s="7"/>
      <c r="E49" s="7"/>
      <c r="F49" s="7"/>
      <c r="G49" s="7"/>
      <c r="H49" s="7"/>
      <c r="I49" s="48" t="s">
        <v>104</v>
      </c>
      <c r="J49" s="7"/>
      <c r="K49" s="14">
        <v>85736</v>
      </c>
      <c r="L49" s="7"/>
      <c r="M49" s="14">
        <v>48888</v>
      </c>
      <c r="N49" s="14"/>
      <c r="O49" s="21"/>
    </row>
    <row r="50" spans="2:15" ht="15" x14ac:dyDescent="0.2">
      <c r="B50" s="15" t="s">
        <v>80</v>
      </c>
      <c r="C50" s="7"/>
      <c r="D50" s="7"/>
      <c r="E50" s="7"/>
      <c r="F50" s="7"/>
      <c r="G50" s="7"/>
      <c r="H50" s="7"/>
      <c r="I50" s="48" t="s">
        <v>105</v>
      </c>
      <c r="J50" s="7"/>
      <c r="K50" s="14">
        <v>3748</v>
      </c>
      <c r="L50" s="7"/>
      <c r="M50" s="14">
        <v>3911</v>
      </c>
      <c r="N50" s="14"/>
      <c r="O50" s="21"/>
    </row>
    <row r="51" spans="2:15" ht="15" x14ac:dyDescent="0.2">
      <c r="B51" s="15" t="s">
        <v>81</v>
      </c>
      <c r="C51" s="7"/>
      <c r="D51" s="7"/>
      <c r="E51" s="7"/>
      <c r="F51" s="7"/>
      <c r="G51" s="7"/>
      <c r="H51" s="7"/>
      <c r="I51" s="48" t="s">
        <v>106</v>
      </c>
      <c r="J51" s="7"/>
      <c r="K51" s="14">
        <v>3906</v>
      </c>
      <c r="L51" s="7"/>
      <c r="M51" s="14">
        <v>1588</v>
      </c>
      <c r="N51" s="14"/>
      <c r="O51" s="21"/>
    </row>
    <row r="52" spans="2:15" ht="15" x14ac:dyDescent="0.2">
      <c r="B52" s="15" t="s">
        <v>82</v>
      </c>
      <c r="C52" s="7"/>
      <c r="D52" s="7"/>
      <c r="E52" s="7"/>
      <c r="F52" s="7"/>
      <c r="G52" s="7"/>
      <c r="H52" s="7"/>
      <c r="I52" s="48" t="s">
        <v>107</v>
      </c>
      <c r="J52" s="7"/>
      <c r="K52" s="14">
        <v>10705</v>
      </c>
      <c r="L52" s="7"/>
      <c r="M52" s="14">
        <v>10415</v>
      </c>
      <c r="N52" s="14"/>
      <c r="O52" s="21"/>
    </row>
    <row r="53" spans="2:15" ht="15" hidden="1" x14ac:dyDescent="0.2">
      <c r="B53" s="15" t="s">
        <v>20</v>
      </c>
      <c r="C53" s="7"/>
      <c r="D53" s="7"/>
      <c r="E53" s="7"/>
      <c r="F53" s="7"/>
      <c r="G53" s="7"/>
      <c r="H53" s="7"/>
      <c r="I53" s="48"/>
      <c r="J53" s="7"/>
      <c r="K53" s="14">
        <v>0</v>
      </c>
      <c r="L53" s="7"/>
      <c r="M53" s="14">
        <v>0</v>
      </c>
      <c r="N53" s="14"/>
      <c r="O53" s="21"/>
    </row>
    <row r="54" spans="2:15" ht="15" x14ac:dyDescent="0.2">
      <c r="B54" s="15" t="s">
        <v>83</v>
      </c>
      <c r="C54" s="7"/>
      <c r="D54" s="7"/>
      <c r="E54" s="7"/>
      <c r="F54" s="7"/>
      <c r="G54" s="7"/>
      <c r="H54" s="7"/>
      <c r="I54" s="48"/>
      <c r="J54" s="7"/>
      <c r="K54" s="14">
        <v>8097</v>
      </c>
      <c r="L54" s="7"/>
      <c r="M54" s="14">
        <v>7596</v>
      </c>
      <c r="N54" s="14"/>
      <c r="O54" s="21"/>
    </row>
    <row r="55" spans="2:15" ht="15" x14ac:dyDescent="0.2">
      <c r="B55" s="7" t="s">
        <v>41</v>
      </c>
      <c r="C55" s="7"/>
      <c r="D55" s="7"/>
      <c r="E55" s="7"/>
      <c r="F55" s="7"/>
      <c r="G55" s="7"/>
      <c r="H55" s="7"/>
      <c r="I55" s="48" t="s">
        <v>98</v>
      </c>
      <c r="J55" s="7"/>
      <c r="K55" s="14">
        <v>13921</v>
      </c>
      <c r="L55" s="7"/>
      <c r="M55" s="14">
        <v>12402</v>
      </c>
      <c r="N55" s="14"/>
      <c r="O55" s="21"/>
    </row>
    <row r="56" spans="2:15" ht="7.5" customHeight="1" x14ac:dyDescent="0.2">
      <c r="B56" s="7"/>
      <c r="C56" s="7"/>
      <c r="D56" s="7"/>
      <c r="E56" s="7"/>
      <c r="F56" s="7"/>
      <c r="G56" s="7"/>
      <c r="H56" s="7"/>
      <c r="I56" s="49" t="s">
        <v>113</v>
      </c>
      <c r="J56" s="7"/>
      <c r="K56" s="19"/>
      <c r="L56" s="7"/>
      <c r="M56" s="19"/>
      <c r="N56" s="14"/>
      <c r="O56" s="21"/>
    </row>
    <row r="57" spans="2:15" ht="15.75" x14ac:dyDescent="0.25">
      <c r="B57" s="12" t="s">
        <v>84</v>
      </c>
      <c r="C57" s="7"/>
      <c r="D57" s="7"/>
      <c r="E57" s="7"/>
      <c r="F57" s="7"/>
      <c r="G57" s="7"/>
      <c r="H57" s="7"/>
      <c r="I57" s="49" t="s">
        <v>113</v>
      </c>
      <c r="J57" s="7"/>
      <c r="K57" s="17">
        <v>126113</v>
      </c>
      <c r="L57" s="7"/>
      <c r="M57" s="17">
        <v>84800</v>
      </c>
      <c r="N57" s="17"/>
      <c r="O57" s="21"/>
    </row>
    <row r="58" spans="2:15" ht="15" x14ac:dyDescent="0.2">
      <c r="B58" s="7"/>
      <c r="C58" s="7"/>
      <c r="D58" s="7"/>
      <c r="E58" s="7"/>
      <c r="F58" s="7"/>
      <c r="G58" s="7"/>
      <c r="H58" s="7"/>
      <c r="I58" s="49" t="s">
        <v>113</v>
      </c>
      <c r="J58" s="7"/>
      <c r="K58" s="18"/>
      <c r="L58" s="7"/>
      <c r="M58" s="18"/>
      <c r="N58" s="18"/>
      <c r="O58" s="21"/>
    </row>
    <row r="59" spans="2:15" ht="15" x14ac:dyDescent="0.2">
      <c r="B59" s="15" t="s">
        <v>21</v>
      </c>
      <c r="C59" s="7"/>
      <c r="D59" s="7"/>
      <c r="E59" s="7"/>
      <c r="F59" s="7"/>
      <c r="G59" s="7"/>
      <c r="H59" s="7"/>
      <c r="I59" s="48" t="s">
        <v>105</v>
      </c>
      <c r="J59" s="7"/>
      <c r="K59" s="14">
        <v>22728</v>
      </c>
      <c r="L59" s="7"/>
      <c r="M59" s="14">
        <v>26901</v>
      </c>
      <c r="N59" s="14"/>
      <c r="O59" s="21"/>
    </row>
    <row r="60" spans="2:15" ht="15" x14ac:dyDescent="0.2">
      <c r="B60" s="15" t="s">
        <v>42</v>
      </c>
      <c r="C60" s="7"/>
      <c r="D60" s="7"/>
      <c r="E60" s="7"/>
      <c r="F60" s="7"/>
      <c r="G60" s="7"/>
      <c r="H60" s="7"/>
      <c r="I60" s="48" t="s">
        <v>108</v>
      </c>
      <c r="J60" s="7"/>
      <c r="K60" s="14">
        <v>67131</v>
      </c>
      <c r="L60" s="7"/>
      <c r="M60" s="14">
        <v>60576</v>
      </c>
      <c r="N60" s="14"/>
      <c r="O60" s="21"/>
    </row>
    <row r="61" spans="2:15" ht="15" x14ac:dyDescent="0.2">
      <c r="B61" s="15" t="s">
        <v>35</v>
      </c>
      <c r="C61" s="7"/>
      <c r="D61" s="7"/>
      <c r="E61" s="7"/>
      <c r="F61" s="7"/>
      <c r="G61" s="7"/>
      <c r="H61" s="7"/>
      <c r="I61" s="48" t="s">
        <v>92</v>
      </c>
      <c r="J61" s="7"/>
      <c r="K61" s="14">
        <v>23903</v>
      </c>
      <c r="L61" s="7"/>
      <c r="M61" s="14">
        <v>13435</v>
      </c>
      <c r="N61" s="14"/>
      <c r="O61" s="21"/>
    </row>
    <row r="62" spans="2:15" ht="15" x14ac:dyDescent="0.2">
      <c r="B62" s="15" t="s">
        <v>85</v>
      </c>
      <c r="C62" s="7"/>
      <c r="D62" s="7"/>
      <c r="E62" s="7"/>
      <c r="F62" s="7"/>
      <c r="G62" s="7"/>
      <c r="H62" s="7"/>
      <c r="I62" s="48" t="s">
        <v>106</v>
      </c>
      <c r="J62" s="7"/>
      <c r="K62" s="14">
        <v>480</v>
      </c>
      <c r="L62" s="7"/>
      <c r="M62" s="14">
        <v>477</v>
      </c>
      <c r="N62" s="14"/>
      <c r="O62" s="21"/>
    </row>
    <row r="63" spans="2:15" ht="15" x14ac:dyDescent="0.2">
      <c r="B63" s="15" t="s">
        <v>86</v>
      </c>
      <c r="C63" s="7"/>
      <c r="D63" s="7"/>
      <c r="E63" s="7"/>
      <c r="F63" s="7"/>
      <c r="G63" s="7"/>
      <c r="H63" s="7"/>
      <c r="I63" s="48" t="s">
        <v>107</v>
      </c>
      <c r="J63" s="7"/>
      <c r="K63" s="14">
        <v>2807</v>
      </c>
      <c r="L63" s="7"/>
      <c r="M63" s="14">
        <v>2359</v>
      </c>
      <c r="N63" s="14"/>
      <c r="O63" s="21"/>
    </row>
    <row r="64" spans="2:15" ht="15" x14ac:dyDescent="0.2">
      <c r="B64" s="15" t="s">
        <v>36</v>
      </c>
      <c r="C64" s="7"/>
      <c r="D64" s="7"/>
      <c r="E64" s="7"/>
      <c r="F64" s="7"/>
      <c r="G64" s="7"/>
      <c r="H64" s="7"/>
      <c r="I64" s="48"/>
      <c r="J64" s="7"/>
      <c r="K64" s="14">
        <v>37360</v>
      </c>
      <c r="L64" s="7"/>
      <c r="M64" s="14">
        <v>33421</v>
      </c>
      <c r="N64" s="14"/>
      <c r="O64" s="21"/>
    </row>
    <row r="65" spans="2:15" ht="15" x14ac:dyDescent="0.2">
      <c r="B65" s="15" t="s">
        <v>43</v>
      </c>
      <c r="C65" s="7"/>
      <c r="D65" s="7"/>
      <c r="E65" s="7"/>
      <c r="F65" s="7"/>
      <c r="G65" s="7"/>
      <c r="H65" s="7"/>
      <c r="I65" s="48"/>
      <c r="J65" s="7"/>
      <c r="K65" s="30">
        <v>6216</v>
      </c>
      <c r="L65" s="7"/>
      <c r="M65" s="14">
        <v>7741</v>
      </c>
      <c r="N65" s="14"/>
      <c r="O65" s="21"/>
    </row>
    <row r="66" spans="2:15" ht="15" x14ac:dyDescent="0.2">
      <c r="B66" s="15" t="s">
        <v>22</v>
      </c>
      <c r="C66" s="7"/>
      <c r="D66" s="7"/>
      <c r="E66" s="7"/>
      <c r="F66" s="7"/>
      <c r="G66" s="7"/>
      <c r="H66" s="7"/>
      <c r="I66" s="48" t="s">
        <v>100</v>
      </c>
      <c r="J66" s="7"/>
      <c r="K66" s="14">
        <v>20466</v>
      </c>
      <c r="L66" s="7"/>
      <c r="M66" s="14">
        <v>16527</v>
      </c>
      <c r="N66" s="14"/>
      <c r="O66" s="21"/>
    </row>
    <row r="67" spans="2:15" ht="15" x14ac:dyDescent="0.2">
      <c r="B67" s="15" t="s">
        <v>44</v>
      </c>
      <c r="C67" s="7"/>
      <c r="D67" s="7"/>
      <c r="E67" s="7"/>
      <c r="F67" s="7"/>
      <c r="G67" s="7"/>
      <c r="H67" s="7"/>
      <c r="I67" s="48" t="s">
        <v>100</v>
      </c>
      <c r="J67" s="7"/>
      <c r="K67" s="14">
        <v>20735</v>
      </c>
      <c r="L67" s="7"/>
      <c r="M67" s="14">
        <v>8022</v>
      </c>
      <c r="N67" s="14"/>
      <c r="O67" s="21"/>
    </row>
    <row r="68" spans="2:15" ht="15" x14ac:dyDescent="0.2">
      <c r="B68" s="15" t="s">
        <v>57</v>
      </c>
      <c r="C68" s="7"/>
      <c r="D68" s="7"/>
      <c r="E68" s="7"/>
      <c r="F68" s="7"/>
      <c r="G68" s="7"/>
      <c r="H68" s="7"/>
      <c r="I68" s="48" t="s">
        <v>91</v>
      </c>
      <c r="J68" s="7"/>
      <c r="K68" s="14">
        <v>37938</v>
      </c>
      <c r="L68" s="7"/>
      <c r="M68" s="14">
        <v>30624</v>
      </c>
      <c r="N68" s="14"/>
      <c r="O68" s="21"/>
    </row>
    <row r="69" spans="2:15" ht="7.5" customHeight="1" x14ac:dyDescent="0.2">
      <c r="B69" s="7"/>
      <c r="C69" s="7"/>
      <c r="D69" s="7"/>
      <c r="E69" s="7"/>
      <c r="F69" s="7"/>
      <c r="G69" s="7"/>
      <c r="H69" s="7"/>
      <c r="I69" s="49" t="s">
        <v>113</v>
      </c>
      <c r="J69" s="7"/>
      <c r="K69" s="19"/>
      <c r="L69" s="7"/>
      <c r="M69" s="19"/>
      <c r="N69" s="14"/>
      <c r="O69" s="21"/>
    </row>
    <row r="70" spans="2:15" ht="15.75" x14ac:dyDescent="0.25">
      <c r="B70" s="12" t="s">
        <v>23</v>
      </c>
      <c r="C70" s="7"/>
      <c r="D70" s="7"/>
      <c r="E70" s="7"/>
      <c r="F70" s="7"/>
      <c r="G70" s="7"/>
      <c r="H70" s="7"/>
      <c r="I70" s="49" t="s">
        <v>113</v>
      </c>
      <c r="J70" s="7"/>
      <c r="K70" s="17">
        <v>239764</v>
      </c>
      <c r="L70" s="7"/>
      <c r="M70" s="17">
        <v>200083</v>
      </c>
      <c r="N70" s="17"/>
      <c r="O70" s="21"/>
    </row>
    <row r="71" spans="2:15" ht="15.75" x14ac:dyDescent="0.25">
      <c r="B71" s="7"/>
      <c r="C71" s="7"/>
      <c r="D71" s="7"/>
      <c r="E71" s="7"/>
      <c r="F71" s="7"/>
      <c r="G71" s="7"/>
      <c r="H71" s="7"/>
      <c r="I71" s="29" t="s">
        <v>113</v>
      </c>
      <c r="J71" s="7"/>
      <c r="K71" s="17"/>
      <c r="L71" s="7"/>
      <c r="M71" s="17"/>
      <c r="N71" s="17"/>
      <c r="O71" s="21"/>
    </row>
    <row r="72" spans="2:15" ht="16.5" thickBot="1" x14ac:dyDescent="0.3">
      <c r="B72" s="16" t="s">
        <v>24</v>
      </c>
      <c r="C72" s="7"/>
      <c r="D72" s="7"/>
      <c r="E72" s="7"/>
      <c r="F72" s="7"/>
      <c r="G72" s="7"/>
      <c r="H72" s="7"/>
      <c r="I72" s="29" t="s">
        <v>113</v>
      </c>
      <c r="J72" s="7"/>
      <c r="K72" s="26">
        <v>1129981</v>
      </c>
      <c r="L72" s="12"/>
      <c r="M72" s="26">
        <v>1039110</v>
      </c>
      <c r="N72" s="5"/>
      <c r="O72" s="21"/>
    </row>
    <row r="73" spans="2:15" ht="15.75" thickTop="1" x14ac:dyDescent="0.2">
      <c r="B73" s="2"/>
      <c r="C73" s="2"/>
      <c r="D73" s="4"/>
      <c r="F73" s="2"/>
      <c r="G73" s="2"/>
      <c r="H73" s="2"/>
      <c r="I73" s="2"/>
      <c r="J73" s="2"/>
      <c r="K73" s="31"/>
      <c r="L73" s="2"/>
      <c r="M73" s="31"/>
      <c r="N73" s="5"/>
      <c r="O73" s="21"/>
    </row>
    <row r="74" spans="2:15" ht="4.5" customHeight="1" x14ac:dyDescent="0.2">
      <c r="M74" s="21"/>
      <c r="N74" s="21"/>
      <c r="O74" s="21"/>
    </row>
    <row r="75" spans="2:15" x14ac:dyDescent="0.2">
      <c r="M75" s="22"/>
      <c r="N75" s="22"/>
      <c r="O75" s="20"/>
    </row>
    <row r="76" spans="2:15" ht="15" x14ac:dyDescent="0.25">
      <c r="B76" s="32"/>
      <c r="M76" s="8"/>
      <c r="N76" s="8"/>
    </row>
    <row r="77" spans="2:15" ht="15" x14ac:dyDescent="0.25">
      <c r="B77" s="32"/>
      <c r="M77" s="8"/>
      <c r="N77" s="8"/>
    </row>
    <row r="78" spans="2:15" ht="15" x14ac:dyDescent="0.25">
      <c r="B78" s="32" t="s">
        <v>109</v>
      </c>
    </row>
  </sheetData>
  <mergeCells count="3">
    <mergeCell ref="B2:N2"/>
    <mergeCell ref="A3:N3"/>
    <mergeCell ref="A4:N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Bilanzanalyse</vt:lpstr>
      <vt:lpstr>Bila EN</vt:lpstr>
    </vt:vector>
  </TitlesOfParts>
  <Company>Asclepion-Meditec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Diefenbacher</dc:creator>
  <cp:lastModifiedBy>Pfeil, Mandy</cp:lastModifiedBy>
  <cp:lastPrinted>2015-04-20T08:27:35Z</cp:lastPrinted>
  <dcterms:created xsi:type="dcterms:W3CDTF">2003-04-07T13:45:48Z</dcterms:created>
  <dcterms:modified xsi:type="dcterms:W3CDTF">2015-05-05T09:06:30Z</dcterms:modified>
</cp:coreProperties>
</file>